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<sst xmlns="http://schemas.openxmlformats.org/spreadsheetml/2006/main" count="13" uniqueCount="13">
  <si>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Net Earnings Per Month</t>
  </si>
  <si>
    <t>1st Deduction</t>
  </si>
  <si>
    <t>2nd Deduction</t>
  </si>
  <si>
    <t>Total</t>
  </si>
  <si>
    <t>3% deduction rate</t>
  </si>
  <si>
    <t>5% deduction rate</t>
  </si>
  <si>
    <t>7% deduction rate</t>
  </si>
  <si>
    <t>12% deduction rate</t>
  </si>
  <si>
    <t>17% deduction rate</t>
  </si>
  <si>
    <t>17% deduction rate on</t>
  </si>
  <si>
    <t xml:space="preserve"> the first £2020 + 50% </t>
  </si>
  <si>
    <t>on the remainder</t>
  </si>
  <si>
    <t>Monthly Deductions via Attachment to Earnings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</si>
</sst>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0" borderId="10" xfId="0" applyBorder="1" applyAlignment="1">
      <alignment/>
    </xf>
    <xf numFmtId="2" fontId="0" fillId="34" borderId="10" xfId="0" applyNumberForma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 horizontal="center"/>
    </xf>
    <xf numFmtId="2" fontId="0" fillId="37" borderId="0" xfId="0" applyNumberFormat="1" applyFill="1" applyAlignment="1">
      <alignment horizontal="center"/>
    </xf>
    <xf numFmtId="0" fontId="0" fillId="37" borderId="0" xfId="0" applyFill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2" fontId="0" fillId="37" borderId="12" xfId="0" applyNumberFormat="1" applyFill="1" applyBorder="1" applyAlignment="1">
      <alignment horizontal="center"/>
    </xf>
    <xf numFmtId="2" fontId="0" fillId="37" borderId="0" xfId="0" applyNumberFormat="1" applyFill="1" applyBorder="1" applyAlignment="1">
      <alignment horizontal="center"/>
    </xf>
    <xf numFmtId="2" fontId="0" fillId="37" borderId="11" xfId="0" applyNumberFormat="1" applyFill="1" applyBorder="1" applyAlignment="1">
      <alignment horizontal="center"/>
    </xf>
    <xf numFmtId="2" fontId="0" fillId="38" borderId="0" xfId="0" applyNumberFormat="1" applyFill="1" applyAlignment="1">
      <alignment horizontal="center"/>
    </xf>
    <xf numFmtId="2" fontId="0" fillId="38" borderId="0" xfId="0" applyNumberFormat="1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0" fillId="38" borderId="12" xfId="0" applyNumberFormat="1" applyFill="1" applyBorder="1" applyAlignment="1">
      <alignment horizontal="center"/>
    </xf>
    <xf numFmtId="2" fontId="0" fillId="38" borderId="11" xfId="0" applyNumberForma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2" fontId="0" fillId="39" borderId="0" xfId="0" applyNumberFormat="1" applyFill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3" borderId="0" xfId="0" applyFill="1" applyAlignment="1">
      <alignment/>
    </xf>
    <xf numFmtId="0" fontId="0" fillId="40" borderId="0" xfId="0" applyFill="1" applyAlignment="1">
      <alignment horizontal="center"/>
    </xf>
    <xf numFmtId="0" fontId="0" fillId="38" borderId="0" xfId="0" applyFill="1" applyAlignment="1">
      <alignment horizontal="center"/>
    </xf>
    <xf numFmtId="0" fontId="0" fillId="39" borderId="0" xfId="0" applyFill="1" applyAlignment="1">
      <alignment horizontal="center"/>
    </xf>
    <xf numFmtId="49" fontId="0" fillId="39" borderId="0" xfId="0" applyNumberForma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22.8515625" style="1" customWidth="1"/>
    <col min="2" max="2" width="9.140625" style="0" hidden="1" customWidth="1"/>
    <col min="3" max="3" width="14.421875" style="2" customWidth="1"/>
    <col min="4" max="4" width="13.8515625" style="2" customWidth="1"/>
    <col min="5" max="5" width="14.140625" style="2" customWidth="1"/>
    <col min="6" max="6" width="2.00390625" style="0" customWidth="1"/>
    <col min="7" max="7" width="20.28125" style="1" customWidth="1"/>
  </cols>
  <sheetData>
    <row r="1" spans="2:7" ht="15.75">
      <c r="B1" s="36"/>
      <c r="C1" s="41" t="s">
        <v>12</v>
      </c>
      <c r="D1" s="14"/>
      <c r="E1" s="14"/>
      <c r="F1" s="36"/>
      <c r="G1" s="3"/>
    </row>
    <row r="2" spans="1:7" ht="13.5" thickBot="1">
      <c r="A2" s="3"/>
      <c r="B2" s="36"/>
      <c r="C2" s="14"/>
      <c r="D2" s="14"/>
      <c r="E2" s="14"/>
      <c r="F2" s="36"/>
      <c r="G2" s="3"/>
    </row>
    <row r="3" spans="1:7" ht="15" customHeight="1" thickBot="1">
      <c r="A3" s="35" t="s">
        <v>0</v>
      </c>
      <c r="C3" s="34" t="s">
        <v>1</v>
      </c>
      <c r="D3" s="34" t="s">
        <v>2</v>
      </c>
      <c r="E3" s="34" t="s">
        <v>3</v>
      </c>
      <c r="F3" s="36"/>
      <c r="G3" s="3"/>
    </row>
    <row r="4" spans="1:7" ht="12.75">
      <c r="A4" s="3"/>
      <c r="C4" s="14"/>
      <c r="D4" s="14"/>
      <c r="E4" s="14"/>
      <c r="F4" s="36"/>
      <c r="G4" s="3"/>
    </row>
    <row r="5" spans="1:7" ht="12.75">
      <c r="A5" s="3">
        <v>300</v>
      </c>
      <c r="C5" s="4">
        <f aca="true" t="shared" si="0" ref="C5:C17">SUM(A5*3%)</f>
        <v>9</v>
      </c>
      <c r="D5" s="4">
        <v>0</v>
      </c>
      <c r="E5" s="4">
        <v>9</v>
      </c>
      <c r="F5" s="36"/>
      <c r="G5" s="3"/>
    </row>
    <row r="6" spans="1:7" ht="12.75">
      <c r="A6" s="3">
        <v>320</v>
      </c>
      <c r="C6" s="4">
        <f t="shared" si="0"/>
        <v>9.6</v>
      </c>
      <c r="D6" s="4">
        <f aca="true" t="shared" si="1" ref="D6:D18">SUM(A6-C6)*3%</f>
        <v>9.312</v>
      </c>
      <c r="E6" s="4">
        <f aca="true" t="shared" si="2" ref="E6:E37">SUM(C6+D6)</f>
        <v>18.912</v>
      </c>
      <c r="F6" s="36"/>
      <c r="G6" s="3"/>
    </row>
    <row r="7" spans="1:7" ht="12.75">
      <c r="A7" s="3">
        <v>340</v>
      </c>
      <c r="C7" s="4">
        <f t="shared" si="0"/>
        <v>10.2</v>
      </c>
      <c r="D7" s="4">
        <f t="shared" si="1"/>
        <v>9.894</v>
      </c>
      <c r="E7" s="4">
        <f t="shared" si="2"/>
        <v>20.094</v>
      </c>
      <c r="F7" s="36"/>
      <c r="G7" s="3"/>
    </row>
    <row r="8" spans="1:7" ht="12.75">
      <c r="A8" s="3">
        <v>360</v>
      </c>
      <c r="C8" s="4">
        <f t="shared" si="0"/>
        <v>10.799999999999999</v>
      </c>
      <c r="D8" s="4">
        <f t="shared" si="1"/>
        <v>10.475999999999999</v>
      </c>
      <c r="E8" s="4">
        <f t="shared" si="2"/>
        <v>21.275999999999996</v>
      </c>
      <c r="F8" s="36"/>
      <c r="G8" s="3"/>
    </row>
    <row r="9" spans="1:7" ht="12.75">
      <c r="A9" s="3">
        <v>380</v>
      </c>
      <c r="C9" s="4">
        <f t="shared" si="0"/>
        <v>11.4</v>
      </c>
      <c r="D9" s="4">
        <f t="shared" si="1"/>
        <v>11.058</v>
      </c>
      <c r="E9" s="4">
        <f t="shared" si="2"/>
        <v>22.458</v>
      </c>
      <c r="F9" s="36"/>
      <c r="G9" s="3"/>
    </row>
    <row r="10" spans="1:7" ht="12.75">
      <c r="A10" s="3">
        <v>400</v>
      </c>
      <c r="C10" s="4">
        <f t="shared" si="0"/>
        <v>12</v>
      </c>
      <c r="D10" s="4">
        <f t="shared" si="1"/>
        <v>11.639999999999999</v>
      </c>
      <c r="E10" s="4">
        <f t="shared" si="2"/>
        <v>23.64</v>
      </c>
      <c r="F10" s="36"/>
      <c r="G10" s="3"/>
    </row>
    <row r="11" spans="1:7" ht="12.75">
      <c r="A11" s="3">
        <v>420</v>
      </c>
      <c r="C11" s="4">
        <f t="shared" si="0"/>
        <v>12.6</v>
      </c>
      <c r="D11" s="4">
        <f t="shared" si="1"/>
        <v>12.222</v>
      </c>
      <c r="E11" s="4">
        <f t="shared" si="2"/>
        <v>24.822</v>
      </c>
      <c r="F11" s="36"/>
      <c r="G11" s="37" t="s">
        <v>4</v>
      </c>
    </row>
    <row r="12" spans="1:7" ht="12.75">
      <c r="A12" s="3">
        <v>440</v>
      </c>
      <c r="C12" s="4">
        <f t="shared" si="0"/>
        <v>13.2</v>
      </c>
      <c r="D12" s="4">
        <f t="shared" si="1"/>
        <v>12.804</v>
      </c>
      <c r="E12" s="4">
        <f t="shared" si="2"/>
        <v>26.003999999999998</v>
      </c>
      <c r="F12" s="36"/>
      <c r="G12" s="3"/>
    </row>
    <row r="13" spans="1:7" ht="12.75">
      <c r="A13" s="3">
        <v>460</v>
      </c>
      <c r="C13" s="4">
        <f t="shared" si="0"/>
        <v>13.799999999999999</v>
      </c>
      <c r="D13" s="4">
        <f t="shared" si="1"/>
        <v>13.386</v>
      </c>
      <c r="E13" s="4">
        <f t="shared" si="2"/>
        <v>27.186</v>
      </c>
      <c r="F13" s="36"/>
      <c r="G13" s="3"/>
    </row>
    <row r="14" spans="1:7" ht="12.75">
      <c r="A14" s="3">
        <v>480</v>
      </c>
      <c r="C14" s="4">
        <f t="shared" si="0"/>
        <v>14.399999999999999</v>
      </c>
      <c r="D14" s="4">
        <f t="shared" si="1"/>
        <v>13.968</v>
      </c>
      <c r="E14" s="4">
        <f t="shared" si="2"/>
        <v>28.368</v>
      </c>
      <c r="F14" s="36"/>
      <c r="G14" s="3"/>
    </row>
    <row r="15" spans="1:7" ht="12.75">
      <c r="A15" s="3">
        <v>500</v>
      </c>
      <c r="C15" s="4">
        <f t="shared" si="0"/>
        <v>15</v>
      </c>
      <c r="D15" s="4">
        <f t="shared" si="1"/>
        <v>14.549999999999999</v>
      </c>
      <c r="E15" s="4">
        <f t="shared" si="2"/>
        <v>29.549999999999997</v>
      </c>
      <c r="F15" s="36"/>
      <c r="G15" s="3"/>
    </row>
    <row r="16" spans="1:7" ht="12.75">
      <c r="A16" s="3">
        <v>520</v>
      </c>
      <c r="C16" s="4">
        <f t="shared" si="0"/>
        <v>15.6</v>
      </c>
      <c r="D16" s="4">
        <f t="shared" si="1"/>
        <v>15.131999999999998</v>
      </c>
      <c r="E16" s="4">
        <f t="shared" si="2"/>
        <v>30.732</v>
      </c>
      <c r="F16" s="36"/>
      <c r="G16" s="3"/>
    </row>
    <row r="17" spans="1:7" ht="12.75">
      <c r="A17" s="13">
        <v>540</v>
      </c>
      <c r="B17" s="5"/>
      <c r="C17" s="6">
        <f t="shared" si="0"/>
        <v>16.2</v>
      </c>
      <c r="D17" s="4">
        <f t="shared" si="1"/>
        <v>15.713999999999999</v>
      </c>
      <c r="E17" s="4">
        <f t="shared" si="2"/>
        <v>31.913999999999998</v>
      </c>
      <c r="F17" s="36"/>
      <c r="G17" s="3"/>
    </row>
    <row r="18" spans="1:7" ht="12.75">
      <c r="A18" s="3">
        <v>560</v>
      </c>
      <c r="C18" s="8">
        <f aca="true" t="shared" si="3" ref="C18:C27">SUM(A18*5%)</f>
        <v>28</v>
      </c>
      <c r="D18" s="7">
        <f t="shared" si="1"/>
        <v>15.959999999999999</v>
      </c>
      <c r="E18" s="6">
        <f t="shared" si="2"/>
        <v>43.96</v>
      </c>
      <c r="F18" s="36"/>
      <c r="G18" s="3"/>
    </row>
    <row r="19" spans="1:7" ht="12.75">
      <c r="A19" s="3">
        <v>580</v>
      </c>
      <c r="C19" s="8">
        <f t="shared" si="3"/>
        <v>29</v>
      </c>
      <c r="D19" s="8">
        <f aca="true" t="shared" si="4" ref="D19:D29">SUM(A19-C19)*5%</f>
        <v>27.55</v>
      </c>
      <c r="E19" s="8">
        <f t="shared" si="2"/>
        <v>56.55</v>
      </c>
      <c r="F19" s="36"/>
      <c r="G19" s="3"/>
    </row>
    <row r="20" spans="1:7" ht="12.75">
      <c r="A20" s="3">
        <v>600</v>
      </c>
      <c r="C20" s="8">
        <f t="shared" si="3"/>
        <v>30</v>
      </c>
      <c r="D20" s="8">
        <f t="shared" si="4"/>
        <v>28.5</v>
      </c>
      <c r="E20" s="8">
        <f t="shared" si="2"/>
        <v>58.5</v>
      </c>
      <c r="F20" s="36"/>
      <c r="G20" s="3"/>
    </row>
    <row r="21" spans="1:7" ht="12.75">
      <c r="A21" s="3">
        <v>620</v>
      </c>
      <c r="C21" s="8">
        <f t="shared" si="3"/>
        <v>31</v>
      </c>
      <c r="D21" s="8">
        <f t="shared" si="4"/>
        <v>29.450000000000003</v>
      </c>
      <c r="E21" s="8">
        <f t="shared" si="2"/>
        <v>60.45</v>
      </c>
      <c r="F21" s="36"/>
      <c r="G21" s="3"/>
    </row>
    <row r="22" spans="1:7" ht="12.75">
      <c r="A22" s="3">
        <v>640</v>
      </c>
      <c r="C22" s="8">
        <f t="shared" si="3"/>
        <v>32</v>
      </c>
      <c r="D22" s="8">
        <f t="shared" si="4"/>
        <v>30.400000000000002</v>
      </c>
      <c r="E22" s="8">
        <f t="shared" si="2"/>
        <v>62.400000000000006</v>
      </c>
      <c r="F22" s="36"/>
      <c r="G22" s="3"/>
    </row>
    <row r="23" spans="1:7" ht="12.75">
      <c r="A23" s="3">
        <v>660</v>
      </c>
      <c r="C23" s="8">
        <f t="shared" si="3"/>
        <v>33</v>
      </c>
      <c r="D23" s="8">
        <f t="shared" si="4"/>
        <v>31.35</v>
      </c>
      <c r="E23" s="8">
        <f t="shared" si="2"/>
        <v>64.35</v>
      </c>
      <c r="F23" s="36"/>
      <c r="G23" s="9" t="s">
        <v>5</v>
      </c>
    </row>
    <row r="24" spans="1:7" ht="12.75">
      <c r="A24" s="3">
        <v>680</v>
      </c>
      <c r="C24" s="8">
        <f t="shared" si="3"/>
        <v>34</v>
      </c>
      <c r="D24" s="8">
        <f t="shared" si="4"/>
        <v>32.300000000000004</v>
      </c>
      <c r="E24" s="8">
        <f t="shared" si="2"/>
        <v>66.30000000000001</v>
      </c>
      <c r="F24" s="36"/>
      <c r="G24" s="3"/>
    </row>
    <row r="25" spans="1:7" ht="12.75">
      <c r="A25" s="3">
        <v>700</v>
      </c>
      <c r="C25" s="8">
        <f t="shared" si="3"/>
        <v>35</v>
      </c>
      <c r="D25" s="8">
        <f t="shared" si="4"/>
        <v>33.25</v>
      </c>
      <c r="E25" s="8">
        <f t="shared" si="2"/>
        <v>68.25</v>
      </c>
      <c r="F25" s="36"/>
      <c r="G25" s="3"/>
    </row>
    <row r="26" spans="1:7" ht="12.75">
      <c r="A26" s="3">
        <v>720</v>
      </c>
      <c r="C26" s="8">
        <f t="shared" si="3"/>
        <v>36</v>
      </c>
      <c r="D26" s="8">
        <f t="shared" si="4"/>
        <v>34.2</v>
      </c>
      <c r="E26" s="8">
        <f t="shared" si="2"/>
        <v>70.2</v>
      </c>
      <c r="F26" s="36"/>
      <c r="G26" s="3"/>
    </row>
    <row r="27" spans="1:7" ht="12.75">
      <c r="A27" s="13">
        <v>740</v>
      </c>
      <c r="B27" s="5"/>
      <c r="C27" s="10">
        <f t="shared" si="3"/>
        <v>37</v>
      </c>
      <c r="D27" s="8">
        <f t="shared" si="4"/>
        <v>35.15</v>
      </c>
      <c r="E27" s="8">
        <f t="shared" si="2"/>
        <v>72.15</v>
      </c>
      <c r="F27" s="36"/>
      <c r="G27" s="3"/>
    </row>
    <row r="28" spans="1:7" ht="12.75">
      <c r="A28" s="3">
        <v>760</v>
      </c>
      <c r="C28" s="17">
        <f aca="true" t="shared" si="5" ref="C28:C35">SUM(A28*7%)</f>
        <v>53.2</v>
      </c>
      <c r="D28" s="11">
        <f t="shared" si="4"/>
        <v>35.339999999999996</v>
      </c>
      <c r="E28" s="20">
        <f t="shared" si="2"/>
        <v>88.53999999999999</v>
      </c>
      <c r="F28" s="36"/>
      <c r="G28" s="3"/>
    </row>
    <row r="29" spans="1:7" ht="12.75">
      <c r="A29" s="3">
        <v>780</v>
      </c>
      <c r="C29" s="17">
        <f t="shared" si="5"/>
        <v>54.60000000000001</v>
      </c>
      <c r="D29" s="12">
        <f t="shared" si="4"/>
        <v>36.27</v>
      </c>
      <c r="E29" s="10">
        <f t="shared" si="2"/>
        <v>90.87</v>
      </c>
      <c r="F29" s="36"/>
      <c r="G29" s="3"/>
    </row>
    <row r="30" spans="1:7" ht="12.75">
      <c r="A30" s="3">
        <v>800</v>
      </c>
      <c r="C30" s="17">
        <f t="shared" si="5"/>
        <v>56.00000000000001</v>
      </c>
      <c r="D30" s="17">
        <f aca="true" t="shared" si="6" ref="D30:D41">SUM(A30-C30)*7%</f>
        <v>52.080000000000005</v>
      </c>
      <c r="E30" s="17">
        <f t="shared" si="2"/>
        <v>108.08000000000001</v>
      </c>
      <c r="F30" s="36"/>
      <c r="G30" s="3"/>
    </row>
    <row r="31" spans="1:7" ht="12.75">
      <c r="A31" s="3">
        <v>820</v>
      </c>
      <c r="C31" s="17">
        <f t="shared" si="5"/>
        <v>57.400000000000006</v>
      </c>
      <c r="D31" s="17">
        <f t="shared" si="6"/>
        <v>53.382000000000005</v>
      </c>
      <c r="E31" s="17">
        <f t="shared" si="2"/>
        <v>110.78200000000001</v>
      </c>
      <c r="F31" s="36"/>
      <c r="G31" s="3"/>
    </row>
    <row r="32" spans="1:7" ht="12.75">
      <c r="A32" s="3">
        <v>840</v>
      </c>
      <c r="C32" s="17">
        <f t="shared" si="5"/>
        <v>58.800000000000004</v>
      </c>
      <c r="D32" s="17">
        <f t="shared" si="6"/>
        <v>54.68400000000001</v>
      </c>
      <c r="E32" s="17">
        <f t="shared" si="2"/>
        <v>113.48400000000001</v>
      </c>
      <c r="F32" s="36"/>
      <c r="G32" s="3"/>
    </row>
    <row r="33" spans="1:7" ht="12.75">
      <c r="A33" s="3">
        <v>860</v>
      </c>
      <c r="C33" s="17">
        <f t="shared" si="5"/>
        <v>60.2</v>
      </c>
      <c r="D33" s="17">
        <f t="shared" si="6"/>
        <v>55.986000000000004</v>
      </c>
      <c r="E33" s="17">
        <f t="shared" si="2"/>
        <v>116.186</v>
      </c>
      <c r="F33" s="36"/>
      <c r="G33" s="3"/>
    </row>
    <row r="34" spans="1:7" ht="12.75">
      <c r="A34" s="3">
        <v>880</v>
      </c>
      <c r="C34" s="17">
        <f t="shared" si="5"/>
        <v>61.60000000000001</v>
      </c>
      <c r="D34" s="17">
        <f t="shared" si="6"/>
        <v>57.288000000000004</v>
      </c>
      <c r="E34" s="17">
        <f t="shared" si="2"/>
        <v>118.888</v>
      </c>
      <c r="F34" s="36"/>
      <c r="G34" s="3"/>
    </row>
    <row r="35" spans="1:7" ht="12.75">
      <c r="A35" s="13">
        <v>900</v>
      </c>
      <c r="B35" s="5"/>
      <c r="C35" s="19">
        <f t="shared" si="5"/>
        <v>63.00000000000001</v>
      </c>
      <c r="D35" s="17">
        <f t="shared" si="6"/>
        <v>58.59</v>
      </c>
      <c r="E35" s="17">
        <f t="shared" si="2"/>
        <v>121.59</v>
      </c>
      <c r="F35" s="36"/>
      <c r="G35" s="18" t="s">
        <v>6</v>
      </c>
    </row>
    <row r="36" spans="1:7" ht="12.75">
      <c r="A36" s="3">
        <v>920</v>
      </c>
      <c r="C36" s="24">
        <f aca="true" t="shared" si="7" ref="C36:C61">SUM(A36*12%)</f>
        <v>110.39999999999999</v>
      </c>
      <c r="D36" s="21">
        <f t="shared" si="6"/>
        <v>56.672000000000004</v>
      </c>
      <c r="E36" s="22">
        <f t="shared" si="2"/>
        <v>167.072</v>
      </c>
      <c r="F36" s="36"/>
      <c r="G36" s="3"/>
    </row>
    <row r="37" spans="1:7" ht="12.75">
      <c r="A37" s="3">
        <v>940</v>
      </c>
      <c r="C37" s="24">
        <f t="shared" si="7"/>
        <v>112.8</v>
      </c>
      <c r="D37" s="21">
        <f t="shared" si="6"/>
        <v>57.90400000000001</v>
      </c>
      <c r="E37" s="22">
        <f t="shared" si="2"/>
        <v>170.704</v>
      </c>
      <c r="F37" s="36"/>
      <c r="G37" s="3"/>
    </row>
    <row r="38" spans="1:7" ht="12.75">
      <c r="A38" s="3">
        <v>960</v>
      </c>
      <c r="C38" s="24">
        <f t="shared" si="7"/>
        <v>115.19999999999999</v>
      </c>
      <c r="D38" s="21">
        <f t="shared" si="6"/>
        <v>59.136</v>
      </c>
      <c r="E38" s="22">
        <f aca="true" t="shared" si="8" ref="E38:E69">SUM(C38+D38)</f>
        <v>174.33599999999998</v>
      </c>
      <c r="F38" s="36"/>
      <c r="G38" s="3"/>
    </row>
    <row r="39" spans="1:7" ht="12.75">
      <c r="A39" s="3">
        <v>980</v>
      </c>
      <c r="C39" s="24">
        <f t="shared" si="7"/>
        <v>117.6</v>
      </c>
      <c r="D39" s="21">
        <f t="shared" si="6"/>
        <v>60.368</v>
      </c>
      <c r="E39" s="22">
        <f t="shared" si="8"/>
        <v>177.968</v>
      </c>
      <c r="F39" s="36"/>
      <c r="G39" s="3"/>
    </row>
    <row r="40" spans="1:7" ht="12.75">
      <c r="A40" s="3">
        <v>1000</v>
      </c>
      <c r="C40" s="24">
        <f t="shared" si="7"/>
        <v>120</v>
      </c>
      <c r="D40" s="21">
        <f t="shared" si="6"/>
        <v>61.60000000000001</v>
      </c>
      <c r="E40" s="22">
        <f t="shared" si="8"/>
        <v>181.60000000000002</v>
      </c>
      <c r="F40" s="36"/>
      <c r="G40" s="3"/>
    </row>
    <row r="41" spans="1:7" ht="12.75">
      <c r="A41" s="3">
        <v>1020</v>
      </c>
      <c r="C41" s="24">
        <f t="shared" si="7"/>
        <v>122.39999999999999</v>
      </c>
      <c r="D41" s="23">
        <f t="shared" si="6"/>
        <v>62.83200000000001</v>
      </c>
      <c r="E41" s="19">
        <f t="shared" si="8"/>
        <v>185.232</v>
      </c>
      <c r="F41" s="36"/>
      <c r="G41" s="3"/>
    </row>
    <row r="42" spans="1:7" ht="12.75">
      <c r="A42" s="3">
        <v>1040</v>
      </c>
      <c r="C42" s="24">
        <f t="shared" si="7"/>
        <v>124.8</v>
      </c>
      <c r="D42" s="25">
        <f aca="true" t="shared" si="9" ref="D42:D74">SUM(A42-C42)*12%</f>
        <v>109.824</v>
      </c>
      <c r="E42" s="25">
        <f t="shared" si="8"/>
        <v>234.624</v>
      </c>
      <c r="F42" s="36"/>
      <c r="G42" s="3"/>
    </row>
    <row r="43" spans="1:7" ht="12.75">
      <c r="A43" s="3">
        <v>1060</v>
      </c>
      <c r="C43" s="24">
        <f t="shared" si="7"/>
        <v>127.19999999999999</v>
      </c>
      <c r="D43" s="25">
        <f t="shared" si="9"/>
        <v>111.93599999999999</v>
      </c>
      <c r="E43" s="25">
        <f t="shared" si="8"/>
        <v>239.13599999999997</v>
      </c>
      <c r="F43" s="36"/>
      <c r="G43" s="3"/>
    </row>
    <row r="44" spans="1:7" ht="12.75">
      <c r="A44" s="3">
        <v>1080</v>
      </c>
      <c r="C44" s="24">
        <f t="shared" si="7"/>
        <v>129.6</v>
      </c>
      <c r="D44" s="25">
        <f t="shared" si="9"/>
        <v>114.04799999999999</v>
      </c>
      <c r="E44" s="25">
        <f t="shared" si="8"/>
        <v>243.64799999999997</v>
      </c>
      <c r="F44" s="36"/>
      <c r="G44" s="3"/>
    </row>
    <row r="45" spans="1:7" ht="12.75">
      <c r="A45" s="3">
        <v>1100</v>
      </c>
      <c r="C45" s="24">
        <f t="shared" si="7"/>
        <v>132</v>
      </c>
      <c r="D45" s="25">
        <f t="shared" si="9"/>
        <v>116.16</v>
      </c>
      <c r="E45" s="25">
        <f t="shared" si="8"/>
        <v>248.16</v>
      </c>
      <c r="F45" s="36"/>
      <c r="G45" s="3"/>
    </row>
    <row r="46" spans="1:7" ht="12.75">
      <c r="A46" s="3">
        <v>1120</v>
      </c>
      <c r="C46" s="24">
        <f t="shared" si="7"/>
        <v>134.4</v>
      </c>
      <c r="D46" s="25">
        <f t="shared" si="9"/>
        <v>118.27199999999999</v>
      </c>
      <c r="E46" s="25">
        <f t="shared" si="8"/>
        <v>252.672</v>
      </c>
      <c r="F46" s="36"/>
      <c r="G46" s="3"/>
    </row>
    <row r="47" spans="1:7" ht="12.75">
      <c r="A47" s="3">
        <v>1140</v>
      </c>
      <c r="C47" s="24">
        <f t="shared" si="7"/>
        <v>136.79999999999998</v>
      </c>
      <c r="D47" s="25">
        <f t="shared" si="9"/>
        <v>120.384</v>
      </c>
      <c r="E47" s="25">
        <f t="shared" si="8"/>
        <v>257.18399999999997</v>
      </c>
      <c r="F47" s="36"/>
      <c r="G47" s="3"/>
    </row>
    <row r="48" spans="1:7" ht="12.75">
      <c r="A48" s="3">
        <v>1160</v>
      </c>
      <c r="C48" s="24">
        <f t="shared" si="7"/>
        <v>139.2</v>
      </c>
      <c r="D48" s="25">
        <f t="shared" si="9"/>
        <v>122.496</v>
      </c>
      <c r="E48" s="25">
        <f t="shared" si="8"/>
        <v>261.69599999999997</v>
      </c>
      <c r="F48" s="36"/>
      <c r="G48" s="3"/>
    </row>
    <row r="49" spans="1:7" ht="12.75">
      <c r="A49" s="3">
        <v>1180</v>
      </c>
      <c r="C49" s="24">
        <f t="shared" si="7"/>
        <v>141.6</v>
      </c>
      <c r="D49" s="25">
        <f t="shared" si="9"/>
        <v>124.608</v>
      </c>
      <c r="E49" s="25">
        <f t="shared" si="8"/>
        <v>266.20799999999997</v>
      </c>
      <c r="F49" s="36"/>
      <c r="G49" s="3"/>
    </row>
    <row r="50" spans="1:7" ht="12.75">
      <c r="A50" s="3">
        <v>1200</v>
      </c>
      <c r="C50" s="24">
        <f t="shared" si="7"/>
        <v>144</v>
      </c>
      <c r="D50" s="25">
        <f t="shared" si="9"/>
        <v>126.72</v>
      </c>
      <c r="E50" s="25">
        <f t="shared" si="8"/>
        <v>270.72</v>
      </c>
      <c r="F50" s="36"/>
      <c r="G50" s="3"/>
    </row>
    <row r="51" spans="1:7" ht="12.75">
      <c r="A51" s="3">
        <v>1220</v>
      </c>
      <c r="C51" s="24">
        <f t="shared" si="7"/>
        <v>146.4</v>
      </c>
      <c r="D51" s="25">
        <f t="shared" si="9"/>
        <v>128.832</v>
      </c>
      <c r="E51" s="25">
        <f t="shared" si="8"/>
        <v>275.23199999999997</v>
      </c>
      <c r="F51" s="36"/>
      <c r="G51" s="3"/>
    </row>
    <row r="52" spans="1:7" ht="12.75">
      <c r="A52" s="3">
        <v>1240</v>
      </c>
      <c r="C52" s="24">
        <f t="shared" si="7"/>
        <v>148.79999999999998</v>
      </c>
      <c r="D52" s="25">
        <f t="shared" si="9"/>
        <v>130.944</v>
      </c>
      <c r="E52" s="25">
        <f t="shared" si="8"/>
        <v>279.74399999999997</v>
      </c>
      <c r="F52" s="36"/>
      <c r="G52" s="3"/>
    </row>
    <row r="53" spans="1:7" ht="12.75">
      <c r="A53" s="3">
        <v>1260</v>
      </c>
      <c r="C53" s="24">
        <f t="shared" si="7"/>
        <v>151.2</v>
      </c>
      <c r="D53" s="25">
        <f t="shared" si="9"/>
        <v>133.05599999999998</v>
      </c>
      <c r="E53" s="25">
        <f t="shared" si="8"/>
        <v>284.256</v>
      </c>
      <c r="F53" s="36"/>
      <c r="G53" s="3"/>
    </row>
    <row r="54" spans="1:7" ht="12.75">
      <c r="A54" s="3">
        <v>1280</v>
      </c>
      <c r="C54" s="24">
        <f t="shared" si="7"/>
        <v>153.6</v>
      </c>
      <c r="D54" s="25">
        <f t="shared" si="9"/>
        <v>135.168</v>
      </c>
      <c r="E54" s="25">
        <f t="shared" si="8"/>
        <v>288.76800000000003</v>
      </c>
      <c r="F54" s="36"/>
      <c r="G54" s="38" t="s">
        <v>7</v>
      </c>
    </row>
    <row r="55" spans="1:7" ht="12.75">
      <c r="A55" s="3">
        <v>1300</v>
      </c>
      <c r="C55" s="24">
        <f t="shared" si="7"/>
        <v>156</v>
      </c>
      <c r="D55" s="25">
        <f t="shared" si="9"/>
        <v>137.28</v>
      </c>
      <c r="E55" s="25">
        <f t="shared" si="8"/>
        <v>293.28</v>
      </c>
      <c r="F55" s="36"/>
      <c r="G55" s="3"/>
    </row>
    <row r="56" spans="1:7" ht="12.75">
      <c r="A56" s="3">
        <v>1320</v>
      </c>
      <c r="C56" s="24">
        <f t="shared" si="7"/>
        <v>158.4</v>
      </c>
      <c r="D56" s="25">
        <f t="shared" si="9"/>
        <v>139.392</v>
      </c>
      <c r="E56" s="25">
        <f t="shared" si="8"/>
        <v>297.79200000000003</v>
      </c>
      <c r="F56" s="36"/>
      <c r="G56" s="3"/>
    </row>
    <row r="57" spans="1:7" ht="12.75">
      <c r="A57" s="3">
        <v>1340</v>
      </c>
      <c r="C57" s="24">
        <f t="shared" si="7"/>
        <v>160.79999999999998</v>
      </c>
      <c r="D57" s="25">
        <f t="shared" si="9"/>
        <v>141.504</v>
      </c>
      <c r="E57" s="25">
        <f t="shared" si="8"/>
        <v>302.304</v>
      </c>
      <c r="F57" s="36"/>
      <c r="G57" s="3"/>
    </row>
    <row r="58" spans="1:7" ht="12.75">
      <c r="A58" s="3">
        <v>1360</v>
      </c>
      <c r="C58" s="24">
        <f t="shared" si="7"/>
        <v>163.2</v>
      </c>
      <c r="D58" s="25">
        <f t="shared" si="9"/>
        <v>143.61599999999999</v>
      </c>
      <c r="E58" s="25">
        <f t="shared" si="8"/>
        <v>306.816</v>
      </c>
      <c r="F58" s="36"/>
      <c r="G58" s="3"/>
    </row>
    <row r="59" spans="1:7" ht="12.75">
      <c r="A59" s="3">
        <v>1380</v>
      </c>
      <c r="C59" s="24">
        <f t="shared" si="7"/>
        <v>165.6</v>
      </c>
      <c r="D59" s="25">
        <f t="shared" si="9"/>
        <v>145.728</v>
      </c>
      <c r="E59" s="25">
        <f t="shared" si="8"/>
        <v>311.328</v>
      </c>
      <c r="F59" s="36"/>
      <c r="G59" s="3"/>
    </row>
    <row r="60" spans="1:7" ht="12.75">
      <c r="A60" s="3">
        <v>1400</v>
      </c>
      <c r="C60" s="24">
        <f t="shared" si="7"/>
        <v>168</v>
      </c>
      <c r="D60" s="25">
        <f t="shared" si="9"/>
        <v>147.84</v>
      </c>
      <c r="E60" s="25">
        <f t="shared" si="8"/>
        <v>315.84000000000003</v>
      </c>
      <c r="F60" s="36"/>
      <c r="G60" s="3"/>
    </row>
    <row r="61" spans="1:7" ht="12.75">
      <c r="A61" s="13">
        <v>1420</v>
      </c>
      <c r="B61" s="5"/>
      <c r="C61" s="26">
        <f t="shared" si="7"/>
        <v>170.4</v>
      </c>
      <c r="D61" s="25">
        <f t="shared" si="9"/>
        <v>149.95199999999997</v>
      </c>
      <c r="E61" s="25">
        <f t="shared" si="8"/>
        <v>320.352</v>
      </c>
      <c r="F61" s="36"/>
      <c r="G61" s="3"/>
    </row>
    <row r="62" spans="1:7" ht="12.75">
      <c r="A62" s="3">
        <v>1440</v>
      </c>
      <c r="C62" s="16">
        <f aca="true" t="shared" si="10" ref="C62:C91">SUM(A62*17%)</f>
        <v>244.8</v>
      </c>
      <c r="D62" s="27">
        <f t="shared" si="9"/>
        <v>143.424</v>
      </c>
      <c r="E62" s="25">
        <f t="shared" si="8"/>
        <v>388.22400000000005</v>
      </c>
      <c r="F62" s="36"/>
      <c r="G62" s="3"/>
    </row>
    <row r="63" spans="1:7" ht="12.75">
      <c r="A63" s="3">
        <v>1460</v>
      </c>
      <c r="C63" s="16">
        <f t="shared" si="10"/>
        <v>248.20000000000002</v>
      </c>
      <c r="D63" s="27">
        <f t="shared" si="9"/>
        <v>145.416</v>
      </c>
      <c r="E63" s="25">
        <f t="shared" si="8"/>
        <v>393.616</v>
      </c>
      <c r="F63" s="36"/>
      <c r="G63" s="3"/>
    </row>
    <row r="64" spans="1:7" ht="12.75">
      <c r="A64" s="3">
        <v>1480</v>
      </c>
      <c r="C64" s="16">
        <f t="shared" si="10"/>
        <v>251.60000000000002</v>
      </c>
      <c r="D64" s="27">
        <f t="shared" si="9"/>
        <v>147.40800000000002</v>
      </c>
      <c r="E64" s="25">
        <f t="shared" si="8"/>
        <v>399.00800000000004</v>
      </c>
      <c r="F64" s="36"/>
      <c r="G64" s="3"/>
    </row>
    <row r="65" spans="1:7" ht="12.75">
      <c r="A65" s="3">
        <v>1500</v>
      </c>
      <c r="C65" s="16">
        <f t="shared" si="10"/>
        <v>255.00000000000003</v>
      </c>
      <c r="D65" s="27">
        <f t="shared" si="9"/>
        <v>149.4</v>
      </c>
      <c r="E65" s="25">
        <f t="shared" si="8"/>
        <v>404.40000000000003</v>
      </c>
      <c r="F65" s="36"/>
      <c r="G65" s="3"/>
    </row>
    <row r="66" spans="1:7" ht="12.75">
      <c r="A66" s="3">
        <v>1520</v>
      </c>
      <c r="C66" s="16">
        <f t="shared" si="10"/>
        <v>258.40000000000003</v>
      </c>
      <c r="D66" s="27">
        <f t="shared" si="9"/>
        <v>151.392</v>
      </c>
      <c r="E66" s="25">
        <f t="shared" si="8"/>
        <v>409.79200000000003</v>
      </c>
      <c r="F66" s="36"/>
      <c r="G66" s="3"/>
    </row>
    <row r="67" spans="1:7" ht="12.75">
      <c r="A67" s="3">
        <v>1540</v>
      </c>
      <c r="C67" s="16">
        <f t="shared" si="10"/>
        <v>261.8</v>
      </c>
      <c r="D67" s="27">
        <f t="shared" si="9"/>
        <v>153.384</v>
      </c>
      <c r="E67" s="25">
        <f t="shared" si="8"/>
        <v>415.18399999999997</v>
      </c>
      <c r="F67" s="36"/>
      <c r="G67" s="3"/>
    </row>
    <row r="68" spans="1:7" ht="12.75">
      <c r="A68" s="3">
        <v>1560</v>
      </c>
      <c r="C68" s="16">
        <f t="shared" si="10"/>
        <v>265.20000000000005</v>
      </c>
      <c r="D68" s="27">
        <f t="shared" si="9"/>
        <v>155.37599999999998</v>
      </c>
      <c r="E68" s="25">
        <f t="shared" si="8"/>
        <v>420.576</v>
      </c>
      <c r="F68" s="36"/>
      <c r="G68" s="3"/>
    </row>
    <row r="69" spans="1:7" ht="12.75">
      <c r="A69" s="3">
        <v>1580</v>
      </c>
      <c r="C69" s="16">
        <f t="shared" si="10"/>
        <v>268.6</v>
      </c>
      <c r="D69" s="27">
        <f t="shared" si="9"/>
        <v>157.368</v>
      </c>
      <c r="E69" s="25">
        <f t="shared" si="8"/>
        <v>425.968</v>
      </c>
      <c r="F69" s="36"/>
      <c r="G69" s="3"/>
    </row>
    <row r="70" spans="1:7" ht="12.75">
      <c r="A70" s="3">
        <v>1600</v>
      </c>
      <c r="C70" s="16">
        <f t="shared" si="10"/>
        <v>272</v>
      </c>
      <c r="D70" s="27">
        <f t="shared" si="9"/>
        <v>159.35999999999999</v>
      </c>
      <c r="E70" s="25">
        <f aca="true" t="shared" si="11" ref="E70:E101">SUM(C70+D70)</f>
        <v>431.36</v>
      </c>
      <c r="F70" s="36"/>
      <c r="G70" s="3"/>
    </row>
    <row r="71" spans="1:7" ht="12.75">
      <c r="A71" s="3">
        <v>1620</v>
      </c>
      <c r="C71" s="16">
        <f t="shared" si="10"/>
        <v>275.40000000000003</v>
      </c>
      <c r="D71" s="27">
        <f t="shared" si="9"/>
        <v>161.35199999999998</v>
      </c>
      <c r="E71" s="25">
        <f t="shared" si="11"/>
        <v>436.752</v>
      </c>
      <c r="F71" s="36"/>
      <c r="G71" s="3"/>
    </row>
    <row r="72" spans="1:7" ht="12.75">
      <c r="A72" s="3">
        <v>1640</v>
      </c>
      <c r="C72" s="16">
        <f t="shared" si="10"/>
        <v>278.8</v>
      </c>
      <c r="D72" s="27">
        <f t="shared" si="9"/>
        <v>163.344</v>
      </c>
      <c r="E72" s="25">
        <f t="shared" si="11"/>
        <v>442.144</v>
      </c>
      <c r="F72" s="36"/>
      <c r="G72" s="3"/>
    </row>
    <row r="73" spans="1:7" ht="12.75">
      <c r="A73" s="3">
        <v>1660</v>
      </c>
      <c r="C73" s="16">
        <f t="shared" si="10"/>
        <v>282.20000000000005</v>
      </c>
      <c r="D73" s="27">
        <f t="shared" si="9"/>
        <v>165.33599999999998</v>
      </c>
      <c r="E73" s="25">
        <f t="shared" si="11"/>
        <v>447.53600000000006</v>
      </c>
      <c r="F73" s="36"/>
      <c r="G73" s="3"/>
    </row>
    <row r="74" spans="1:7" ht="12.75">
      <c r="A74" s="3">
        <v>1680</v>
      </c>
      <c r="C74" s="16">
        <f t="shared" si="10"/>
        <v>285.6</v>
      </c>
      <c r="D74" s="28">
        <f t="shared" si="9"/>
        <v>167.328</v>
      </c>
      <c r="E74" s="26">
        <f t="shared" si="11"/>
        <v>452.928</v>
      </c>
      <c r="F74" s="36"/>
      <c r="G74" s="3"/>
    </row>
    <row r="75" spans="1:7" ht="12.75">
      <c r="A75" s="3">
        <v>1700</v>
      </c>
      <c r="C75" s="16">
        <f t="shared" si="10"/>
        <v>289</v>
      </c>
      <c r="D75" s="16">
        <f aca="true" t="shared" si="12" ref="D75:D110">SUM(A75-C75)*17%</f>
        <v>239.87</v>
      </c>
      <c r="E75" s="16">
        <f t="shared" si="11"/>
        <v>528.87</v>
      </c>
      <c r="F75" s="36"/>
      <c r="G75" s="3"/>
    </row>
    <row r="76" spans="1:7" ht="12.75">
      <c r="A76" s="3">
        <v>1720</v>
      </c>
      <c r="C76" s="16">
        <f t="shared" si="10"/>
        <v>292.40000000000003</v>
      </c>
      <c r="D76" s="16">
        <f t="shared" si="12"/>
        <v>242.692</v>
      </c>
      <c r="E76" s="16">
        <f t="shared" si="11"/>
        <v>535.0920000000001</v>
      </c>
      <c r="F76" s="36"/>
      <c r="G76" s="3"/>
    </row>
    <row r="77" spans="1:7" ht="12.75">
      <c r="A77" s="3">
        <v>1740</v>
      </c>
      <c r="C77" s="16">
        <f t="shared" si="10"/>
        <v>295.8</v>
      </c>
      <c r="D77" s="16">
        <f t="shared" si="12"/>
        <v>245.51400000000004</v>
      </c>
      <c r="E77" s="16">
        <f t="shared" si="11"/>
        <v>541.3140000000001</v>
      </c>
      <c r="F77" s="36"/>
      <c r="G77" s="3"/>
    </row>
    <row r="78" spans="1:7" ht="12.75">
      <c r="A78" s="3">
        <v>1760</v>
      </c>
      <c r="C78" s="16">
        <f t="shared" si="10"/>
        <v>299.20000000000005</v>
      </c>
      <c r="D78" s="16">
        <f t="shared" si="12"/>
        <v>248.336</v>
      </c>
      <c r="E78" s="16">
        <f t="shared" si="11"/>
        <v>547.5360000000001</v>
      </c>
      <c r="F78" s="36"/>
      <c r="G78" s="3"/>
    </row>
    <row r="79" spans="1:7" ht="12.75">
      <c r="A79" s="3">
        <v>1780</v>
      </c>
      <c r="C79" s="16">
        <f t="shared" si="10"/>
        <v>302.6</v>
      </c>
      <c r="D79" s="16">
        <f t="shared" si="12"/>
        <v>251.15800000000004</v>
      </c>
      <c r="E79" s="16">
        <f t="shared" si="11"/>
        <v>553.758</v>
      </c>
      <c r="F79" s="36"/>
      <c r="G79" s="3"/>
    </row>
    <row r="80" spans="1:7" ht="12.75">
      <c r="A80" s="3">
        <v>1800</v>
      </c>
      <c r="C80" s="16">
        <f t="shared" si="10"/>
        <v>306</v>
      </c>
      <c r="D80" s="16">
        <f t="shared" si="12"/>
        <v>253.98000000000002</v>
      </c>
      <c r="E80" s="16">
        <f t="shared" si="11"/>
        <v>559.98</v>
      </c>
      <c r="F80" s="36"/>
      <c r="G80" s="3"/>
    </row>
    <row r="81" spans="1:7" ht="12.75">
      <c r="A81" s="3">
        <v>1820</v>
      </c>
      <c r="C81" s="16">
        <f t="shared" si="10"/>
        <v>309.40000000000003</v>
      </c>
      <c r="D81" s="16">
        <f t="shared" si="12"/>
        <v>256.802</v>
      </c>
      <c r="E81" s="16">
        <f t="shared" si="11"/>
        <v>566.202</v>
      </c>
      <c r="F81" s="36"/>
      <c r="G81" s="3"/>
    </row>
    <row r="82" spans="1:7" ht="12.75">
      <c r="A82" s="3">
        <v>1840</v>
      </c>
      <c r="C82" s="16">
        <f t="shared" si="10"/>
        <v>312.8</v>
      </c>
      <c r="D82" s="16">
        <f t="shared" si="12"/>
        <v>259.624</v>
      </c>
      <c r="E82" s="16">
        <f t="shared" si="11"/>
        <v>572.424</v>
      </c>
      <c r="F82" s="36"/>
      <c r="G82" s="3"/>
    </row>
    <row r="83" spans="1:7" ht="12.75">
      <c r="A83" s="3">
        <v>1860</v>
      </c>
      <c r="C83" s="16">
        <f t="shared" si="10"/>
        <v>316.20000000000005</v>
      </c>
      <c r="D83" s="16">
        <f t="shared" si="12"/>
        <v>262.446</v>
      </c>
      <c r="E83" s="16">
        <f t="shared" si="11"/>
        <v>578.6460000000001</v>
      </c>
      <c r="F83" s="36"/>
      <c r="G83" s="15" t="s">
        <v>8</v>
      </c>
    </row>
    <row r="84" spans="1:7" ht="12.75">
      <c r="A84" s="3">
        <v>1880</v>
      </c>
      <c r="C84" s="16">
        <f t="shared" si="10"/>
        <v>319.6</v>
      </c>
      <c r="D84" s="16">
        <f t="shared" si="12"/>
        <v>265.26800000000003</v>
      </c>
      <c r="E84" s="16">
        <f t="shared" si="11"/>
        <v>584.868</v>
      </c>
      <c r="F84" s="36"/>
      <c r="G84" s="3"/>
    </row>
    <row r="85" spans="1:7" ht="12.75">
      <c r="A85" s="3">
        <v>1900</v>
      </c>
      <c r="C85" s="16">
        <f t="shared" si="10"/>
        <v>323</v>
      </c>
      <c r="D85" s="16">
        <f t="shared" si="12"/>
        <v>268.09000000000003</v>
      </c>
      <c r="E85" s="16">
        <f t="shared" si="11"/>
        <v>591.09</v>
      </c>
      <c r="F85" s="36"/>
      <c r="G85" s="3"/>
    </row>
    <row r="86" spans="1:7" ht="12.75">
      <c r="A86" s="3">
        <v>1920</v>
      </c>
      <c r="C86" s="16">
        <f t="shared" si="10"/>
        <v>326.40000000000003</v>
      </c>
      <c r="D86" s="16">
        <f t="shared" si="12"/>
        <v>270.912</v>
      </c>
      <c r="E86" s="16">
        <f t="shared" si="11"/>
        <v>597.312</v>
      </c>
      <c r="F86" s="36"/>
      <c r="G86" s="3"/>
    </row>
    <row r="87" spans="1:7" ht="12.75">
      <c r="A87" s="3">
        <v>1940</v>
      </c>
      <c r="C87" s="16">
        <f t="shared" si="10"/>
        <v>329.8</v>
      </c>
      <c r="D87" s="16">
        <f t="shared" si="12"/>
        <v>273.73400000000004</v>
      </c>
      <c r="E87" s="16">
        <f t="shared" si="11"/>
        <v>603.5340000000001</v>
      </c>
      <c r="F87" s="36"/>
      <c r="G87" s="3"/>
    </row>
    <row r="88" spans="1:7" ht="12.75">
      <c r="A88" s="3">
        <v>1960</v>
      </c>
      <c r="C88" s="16">
        <f t="shared" si="10"/>
        <v>333.20000000000005</v>
      </c>
      <c r="D88" s="16">
        <f t="shared" si="12"/>
        <v>276.55600000000004</v>
      </c>
      <c r="E88" s="16">
        <f t="shared" si="11"/>
        <v>609.7560000000001</v>
      </c>
      <c r="F88" s="36"/>
      <c r="G88" s="3"/>
    </row>
    <row r="89" spans="1:7" ht="12.75">
      <c r="A89" s="3">
        <v>1980</v>
      </c>
      <c r="C89" s="16">
        <f t="shared" si="10"/>
        <v>336.6</v>
      </c>
      <c r="D89" s="16">
        <f t="shared" si="12"/>
        <v>279.37800000000004</v>
      </c>
      <c r="E89" s="16">
        <f t="shared" si="11"/>
        <v>615.9780000000001</v>
      </c>
      <c r="F89" s="36"/>
      <c r="G89" s="3"/>
    </row>
    <row r="90" spans="1:7" ht="12.75">
      <c r="A90" s="3">
        <v>2000</v>
      </c>
      <c r="C90" s="16">
        <f t="shared" si="10"/>
        <v>340</v>
      </c>
      <c r="D90" s="16">
        <f t="shared" si="12"/>
        <v>282.20000000000005</v>
      </c>
      <c r="E90" s="16">
        <f t="shared" si="11"/>
        <v>622.2</v>
      </c>
      <c r="F90" s="36"/>
      <c r="G90" s="3"/>
    </row>
    <row r="91" spans="1:7" ht="12.75">
      <c r="A91" s="13">
        <v>2020</v>
      </c>
      <c r="B91" s="5"/>
      <c r="C91" s="29">
        <f t="shared" si="10"/>
        <v>343.40000000000003</v>
      </c>
      <c r="D91" s="16">
        <f t="shared" si="12"/>
        <v>285.022</v>
      </c>
      <c r="E91" s="16">
        <f t="shared" si="11"/>
        <v>628.422</v>
      </c>
      <c r="F91" s="36"/>
      <c r="G91" s="3"/>
    </row>
    <row r="92" spans="1:7" ht="12.75">
      <c r="A92" s="3">
        <v>2040</v>
      </c>
      <c r="C92" s="33">
        <f aca="true" t="shared" si="13" ref="C92:C110">SUM(A92-2020)*50%+(2020*17%)</f>
        <v>353.40000000000003</v>
      </c>
      <c r="D92" s="30">
        <f t="shared" si="12"/>
        <v>286.722</v>
      </c>
      <c r="E92" s="31">
        <f t="shared" si="11"/>
        <v>640.1220000000001</v>
      </c>
      <c r="F92" s="36"/>
      <c r="G92" s="3"/>
    </row>
    <row r="93" spans="1:7" ht="12.75">
      <c r="A93" s="3">
        <v>2060</v>
      </c>
      <c r="C93" s="33">
        <f t="shared" si="13"/>
        <v>363.40000000000003</v>
      </c>
      <c r="D93" s="30">
        <f t="shared" si="12"/>
        <v>288.422</v>
      </c>
      <c r="E93" s="31">
        <f t="shared" si="11"/>
        <v>651.8220000000001</v>
      </c>
      <c r="F93" s="36"/>
      <c r="G93" s="3"/>
    </row>
    <row r="94" spans="1:7" ht="12.75">
      <c r="A94" s="3">
        <v>2080</v>
      </c>
      <c r="C94" s="33">
        <f t="shared" si="13"/>
        <v>373.40000000000003</v>
      </c>
      <c r="D94" s="30">
        <f t="shared" si="12"/>
        <v>290.122</v>
      </c>
      <c r="E94" s="31">
        <f t="shared" si="11"/>
        <v>663.522</v>
      </c>
      <c r="F94" s="36"/>
      <c r="G94" s="3"/>
    </row>
    <row r="95" spans="1:7" ht="12.75">
      <c r="A95" s="3">
        <v>2100</v>
      </c>
      <c r="C95" s="33">
        <f t="shared" si="13"/>
        <v>383.40000000000003</v>
      </c>
      <c r="D95" s="30">
        <f t="shared" si="12"/>
        <v>291.822</v>
      </c>
      <c r="E95" s="31">
        <f t="shared" si="11"/>
        <v>675.222</v>
      </c>
      <c r="F95" s="36"/>
      <c r="G95" s="3"/>
    </row>
    <row r="96" spans="1:7" ht="12.75">
      <c r="A96" s="3">
        <v>2120</v>
      </c>
      <c r="C96" s="33">
        <f t="shared" si="13"/>
        <v>393.40000000000003</v>
      </c>
      <c r="D96" s="30">
        <f t="shared" si="12"/>
        <v>293.522</v>
      </c>
      <c r="E96" s="31">
        <f t="shared" si="11"/>
        <v>686.922</v>
      </c>
      <c r="F96" s="36"/>
      <c r="G96" s="3"/>
    </row>
    <row r="97" spans="1:7" ht="12.75">
      <c r="A97" s="3">
        <v>2140</v>
      </c>
      <c r="C97" s="33">
        <f t="shared" si="13"/>
        <v>403.40000000000003</v>
      </c>
      <c r="D97" s="30">
        <f t="shared" si="12"/>
        <v>295.222</v>
      </c>
      <c r="E97" s="31">
        <f t="shared" si="11"/>
        <v>698.6220000000001</v>
      </c>
      <c r="F97" s="36"/>
      <c r="G97" s="3"/>
    </row>
    <row r="98" spans="1:7" ht="12.75">
      <c r="A98" s="3">
        <v>2160</v>
      </c>
      <c r="C98" s="33">
        <f t="shared" si="13"/>
        <v>413.40000000000003</v>
      </c>
      <c r="D98" s="30">
        <f t="shared" si="12"/>
        <v>296.922</v>
      </c>
      <c r="E98" s="31">
        <f t="shared" si="11"/>
        <v>710.3220000000001</v>
      </c>
      <c r="F98" s="36"/>
      <c r="G98" s="39" t="s">
        <v>9</v>
      </c>
    </row>
    <row r="99" spans="1:7" ht="12.75">
      <c r="A99" s="3">
        <v>2180</v>
      </c>
      <c r="C99" s="33">
        <f t="shared" si="13"/>
        <v>423.40000000000003</v>
      </c>
      <c r="D99" s="30">
        <f t="shared" si="12"/>
        <v>298.622</v>
      </c>
      <c r="E99" s="31">
        <f t="shared" si="11"/>
        <v>722.022</v>
      </c>
      <c r="F99" s="36"/>
      <c r="G99" s="40" t="s">
        <v>10</v>
      </c>
    </row>
    <row r="100" spans="1:7" ht="12.75">
      <c r="A100" s="3">
        <v>2200</v>
      </c>
      <c r="C100" s="33">
        <f t="shared" si="13"/>
        <v>433.40000000000003</v>
      </c>
      <c r="D100" s="30">
        <f t="shared" si="12"/>
        <v>300.322</v>
      </c>
      <c r="E100" s="31">
        <f t="shared" si="11"/>
        <v>733.722</v>
      </c>
      <c r="F100" s="36"/>
      <c r="G100" s="39" t="s">
        <v>11</v>
      </c>
    </row>
    <row r="101" spans="1:7" ht="12.75">
      <c r="A101" s="3">
        <v>2220</v>
      </c>
      <c r="C101" s="33">
        <f t="shared" si="13"/>
        <v>443.40000000000003</v>
      </c>
      <c r="D101" s="30">
        <f t="shared" si="12"/>
        <v>302.022</v>
      </c>
      <c r="E101" s="31">
        <f t="shared" si="11"/>
        <v>745.422</v>
      </c>
      <c r="F101" s="36"/>
      <c r="G101" s="3"/>
    </row>
    <row r="102" spans="1:7" ht="12.75">
      <c r="A102" s="3">
        <v>2240</v>
      </c>
      <c r="C102" s="33">
        <f t="shared" si="13"/>
        <v>453.40000000000003</v>
      </c>
      <c r="D102" s="30">
        <f t="shared" si="12"/>
        <v>303.722</v>
      </c>
      <c r="E102" s="31">
        <f aca="true" t="shared" si="14" ref="E102:E110">SUM(C102+D102)</f>
        <v>757.1220000000001</v>
      </c>
      <c r="F102" s="36"/>
      <c r="G102" s="3"/>
    </row>
    <row r="103" spans="1:7" ht="12.75">
      <c r="A103" s="3">
        <v>2260</v>
      </c>
      <c r="C103" s="33">
        <f t="shared" si="13"/>
        <v>463.40000000000003</v>
      </c>
      <c r="D103" s="30">
        <f t="shared" si="12"/>
        <v>305.422</v>
      </c>
      <c r="E103" s="31">
        <f t="shared" si="14"/>
        <v>768.8220000000001</v>
      </c>
      <c r="F103" s="36"/>
      <c r="G103" s="3"/>
    </row>
    <row r="104" spans="1:7" ht="12.75">
      <c r="A104" s="3">
        <v>2280</v>
      </c>
      <c r="C104" s="33">
        <f t="shared" si="13"/>
        <v>473.40000000000003</v>
      </c>
      <c r="D104" s="30">
        <f t="shared" si="12"/>
        <v>307.122</v>
      </c>
      <c r="E104" s="31">
        <f t="shared" si="14"/>
        <v>780.522</v>
      </c>
      <c r="F104" s="36"/>
      <c r="G104" s="3"/>
    </row>
    <row r="105" spans="1:7" ht="12.75">
      <c r="A105" s="3">
        <v>2300</v>
      </c>
      <c r="C105" s="33">
        <f t="shared" si="13"/>
        <v>483.40000000000003</v>
      </c>
      <c r="D105" s="30">
        <f t="shared" si="12"/>
        <v>308.822</v>
      </c>
      <c r="E105" s="31">
        <f t="shared" si="14"/>
        <v>792.222</v>
      </c>
      <c r="F105" s="36"/>
      <c r="G105" s="3"/>
    </row>
    <row r="106" spans="1:7" ht="12.75">
      <c r="A106" s="3">
        <v>2320</v>
      </c>
      <c r="C106" s="33">
        <f t="shared" si="13"/>
        <v>493.40000000000003</v>
      </c>
      <c r="D106" s="30">
        <f t="shared" si="12"/>
        <v>310.522</v>
      </c>
      <c r="E106" s="31">
        <f t="shared" si="14"/>
        <v>803.922</v>
      </c>
      <c r="F106" s="36"/>
      <c r="G106" s="3"/>
    </row>
    <row r="107" spans="1:7" ht="12.75">
      <c r="A107" s="3">
        <v>2340</v>
      </c>
      <c r="C107" s="33">
        <f t="shared" si="13"/>
        <v>503.40000000000003</v>
      </c>
      <c r="D107" s="30">
        <f t="shared" si="12"/>
        <v>312.222</v>
      </c>
      <c r="E107" s="31">
        <f t="shared" si="14"/>
        <v>815.6220000000001</v>
      </c>
      <c r="F107" s="36"/>
      <c r="G107" s="3"/>
    </row>
    <row r="108" spans="1:7" ht="12.75">
      <c r="A108" s="3">
        <v>2360</v>
      </c>
      <c r="C108" s="33">
        <f t="shared" si="13"/>
        <v>513.4000000000001</v>
      </c>
      <c r="D108" s="30">
        <f t="shared" si="12"/>
        <v>313.922</v>
      </c>
      <c r="E108" s="31">
        <f t="shared" si="14"/>
        <v>827.3220000000001</v>
      </c>
      <c r="F108" s="36"/>
      <c r="G108" s="3"/>
    </row>
    <row r="109" spans="1:7" ht="12.75">
      <c r="A109" s="3">
        <v>2380</v>
      </c>
      <c r="C109" s="33">
        <f t="shared" si="13"/>
        <v>523.4000000000001</v>
      </c>
      <c r="D109" s="30">
        <f t="shared" si="12"/>
        <v>315.622</v>
      </c>
      <c r="E109" s="31">
        <f t="shared" si="14"/>
        <v>839.0220000000002</v>
      </c>
      <c r="F109" s="36"/>
      <c r="G109" s="3"/>
    </row>
    <row r="110" spans="1:7" ht="12.75">
      <c r="A110" s="3">
        <v>2400</v>
      </c>
      <c r="C110" s="33">
        <f t="shared" si="13"/>
        <v>533.4000000000001</v>
      </c>
      <c r="D110" s="32">
        <f t="shared" si="12"/>
        <v>317.322</v>
      </c>
      <c r="E110" s="29">
        <f t="shared" si="14"/>
        <v>850.7220000000001</v>
      </c>
      <c r="F110" s="36"/>
      <c r="G11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Swindon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SaunderA</dc:creator>
  <cp:keywords/>
  <dc:description/>
  <cp:lastModifiedBy>Alison Bruce</cp:lastModifiedBy>
  <cp:lastPrinted>2008-01-14T11:01:00Z</cp:lastPrinted>
  <dcterms:created xsi:type="dcterms:W3CDTF">2008-01-10T16:43:35Z</dcterms:created>
  <dcterms:modified xsi:type="dcterms:W3CDTF">2022-11-07T08:34:45Z</dcterms:modified>
  <cp:category/>
  <cp:version/>
  <cp:contentType/>
  <cp:contentStatus/>
</cp:coreProperties>
</file>